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Work\Desktop\Важное\Энерг\"/>
    </mc:Choice>
  </mc:AlternateContent>
  <bookViews>
    <workbookView xWindow="0" yWindow="0" windowWidth="28800" windowHeight="12435" activeTab="1"/>
  </bookViews>
  <sheets>
    <sheet name="МКД" sheetId="1" r:id="rId1"/>
    <sheet name="ТР 2019г" sheetId="2" r:id="rId2"/>
  </sheets>
  <definedNames>
    <definedName name="_xlnm._FilterDatabase" localSheetId="0" hidden="1">МКД!$A$19:$G$53</definedName>
    <definedName name="_xlnm.Print_Area" localSheetId="0">МКД!$A$1:$G$53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2" i="1" l="1"/>
  <c r="B52" i="1" l="1"/>
  <c r="D52" i="1"/>
  <c r="C52" i="1"/>
  <c r="E48" i="1" l="1"/>
  <c r="F15" i="1" l="1"/>
  <c r="F5" i="1" l="1"/>
  <c r="E20" i="1"/>
  <c r="E11" i="1"/>
  <c r="C15" i="1" l="1"/>
  <c r="D15" i="1"/>
  <c r="D5" i="1" s="1"/>
  <c r="E37" i="1"/>
  <c r="C5" i="1" l="1"/>
  <c r="E32" i="1"/>
  <c r="E42" i="1"/>
  <c r="E50" i="1"/>
  <c r="E12" i="1"/>
  <c r="E13" i="1"/>
  <c r="E14" i="1"/>
  <c r="E52" i="1" l="1"/>
  <c r="E15" i="1"/>
  <c r="E5" i="1" l="1"/>
  <c r="B15" i="1"/>
  <c r="B5" i="1" s="1"/>
</calcChain>
</file>

<file path=xl/sharedStrings.xml><?xml version="1.0" encoding="utf-8"?>
<sst xmlns="http://schemas.openxmlformats.org/spreadsheetml/2006/main" count="82" uniqueCount="69">
  <si>
    <t>РАСЧЕТЫ с СОБСТВЕННИКАМИ МКД</t>
  </si>
  <si>
    <t>РАСЧЕТЫ с ПОСТАВЩИКАМИ и ПОДРЯЧДЧИКАМИ</t>
  </si>
  <si>
    <t>Задолженность собственников на 01.01.2019</t>
  </si>
  <si>
    <t>Начислено за оказанные услуги</t>
  </si>
  <si>
    <t xml:space="preserve">Оплачено собственниками </t>
  </si>
  <si>
    <t>Задолженность собственников на 01.01.2020</t>
  </si>
  <si>
    <t>Предоставлено услуг, выполнено работ</t>
  </si>
  <si>
    <t>ИТОГО по всем услугам</t>
  </si>
  <si>
    <t>в том числе:</t>
  </si>
  <si>
    <t>Коммунальные услуги</t>
  </si>
  <si>
    <t>Поставленный ресурс</t>
  </si>
  <si>
    <t>Предоставлено услуг, выполнено работ. руб.</t>
  </si>
  <si>
    <t>Контрагент, комментарий</t>
  </si>
  <si>
    <t>Водоснабжение (ХВС) / водоотведение</t>
  </si>
  <si>
    <t>Тепловая энергия</t>
  </si>
  <si>
    <t>Электроэнергия</t>
  </si>
  <si>
    <t>ВЫВОЗ ТКО</t>
  </si>
  <si>
    <t xml:space="preserve">Итого за КУ </t>
  </si>
  <si>
    <t>Жилищные услуги</t>
  </si>
  <si>
    <t>Предоставленная услуга</t>
  </si>
  <si>
    <t>Управление многоквартирным домом</t>
  </si>
  <si>
    <t>1С</t>
  </si>
  <si>
    <t>Амортизация</t>
  </si>
  <si>
    <t>Аренда офиса</t>
  </si>
  <si>
    <t>Заправка картриджей</t>
  </si>
  <si>
    <t>Интернет</t>
  </si>
  <si>
    <t>ККТ</t>
  </si>
  <si>
    <t>Консультант плюс</t>
  </si>
  <si>
    <t>Паспортный стол (программа)</t>
  </si>
  <si>
    <t>З/п и взносы</t>
  </si>
  <si>
    <t>Услуги связи</t>
  </si>
  <si>
    <t>Содержание общего имущества</t>
  </si>
  <si>
    <t>Клининг МОП</t>
  </si>
  <si>
    <t>Водоснабжение (ХВС) / водоотведение превышение</t>
  </si>
  <si>
    <t>Электроэнергия превышение</t>
  </si>
  <si>
    <t>Клининг придомовой территории</t>
  </si>
  <si>
    <t>Содержание несущих и ненесущих конструкций</t>
  </si>
  <si>
    <t>Содержание инженерно-технического обеспечения</t>
  </si>
  <si>
    <t>Текущий ремонт</t>
  </si>
  <si>
    <t>Обслуживание лифтов</t>
  </si>
  <si>
    <t xml:space="preserve">Итого за ЖУ </t>
  </si>
  <si>
    <t>№</t>
  </si>
  <si>
    <t>Отчет УК "Энергия" по МКД Пражская,9  за период 01.01.2019 - 31.12.2019г.</t>
  </si>
  <si>
    <t xml:space="preserve">Обсл-ие ОДС  </t>
  </si>
  <si>
    <t>Обсл-ие АППЗ</t>
  </si>
  <si>
    <t>Содержание ОИ и ремонт</t>
  </si>
  <si>
    <t>Обсл-ие лифтов</t>
  </si>
  <si>
    <t>Программа Квартплата</t>
  </si>
  <si>
    <t>Содержание УУТЭ</t>
  </si>
  <si>
    <t>Дезинфекция</t>
  </si>
  <si>
    <t>Отчет УК "Энергия" по МКД  Пражская,9 за период 01.01.2019 - 31.12.2019г.</t>
  </si>
  <si>
    <t>Установка накладок на ступени</t>
  </si>
  <si>
    <t>Замена светильников</t>
  </si>
  <si>
    <t>Работы по нанесению вспененного полиуретана</t>
  </si>
  <si>
    <t>Подсыпка грунта плодородного</t>
  </si>
  <si>
    <t>Замена полотенцесушителей, КФРД</t>
  </si>
  <si>
    <t>Выполненные работы</t>
  </si>
  <si>
    <t>Ремонт входных групп(ступени)</t>
  </si>
  <si>
    <t>Замена насоса циркуляционного ИТП2</t>
  </si>
  <si>
    <t>Замена насоса сдвоенного Lowara ИТП 2</t>
  </si>
  <si>
    <t>Замена КВШ и тросов лифтов</t>
  </si>
  <si>
    <t>Замена доводчиков,дверных ручек</t>
  </si>
  <si>
    <t>Замена подшипников ПНС ХВС</t>
  </si>
  <si>
    <t xml:space="preserve">Перечень работ по содержанию ОИ и  ремонт за 2019 год </t>
  </si>
  <si>
    <t>РАСЧЕТЫ с ПОСТАВЩИКАМИ и ПОДРЯДЧИКАМИ</t>
  </si>
  <si>
    <t>ООО "СМЭУ "Заневка"</t>
  </si>
  <si>
    <t>ПАО "ТГК-1"</t>
  </si>
  <si>
    <t>АО "ПСК"</t>
  </si>
  <si>
    <t>УК по обращению с отходами по 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</si>
</sst>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#,##0.00\ &quot;₽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2" applyFont="1"/>
    <xf numFmtId="165" fontId="3" fillId="0" borderId="0" xfId="2" applyNumberFormat="1" applyFont="1"/>
    <xf numFmtId="165" fontId="3" fillId="0" borderId="0" xfId="3" applyNumberFormat="1" applyFont="1"/>
    <xf numFmtId="165" fontId="3" fillId="0" borderId="0" xfId="2" applyNumberFormat="1" applyFont="1" applyFill="1" applyAlignment="1">
      <alignment horizontal="right"/>
    </xf>
    <xf numFmtId="0" fontId="3" fillId="0" borderId="0" xfId="2" applyFont="1"/>
    <xf numFmtId="0" fontId="3" fillId="0" borderId="0" xfId="2" applyFont="1" applyAlignment="1">
      <alignment wrapText="1"/>
    </xf>
    <xf numFmtId="165" fontId="4" fillId="0" borderId="1" xfId="3" applyNumberFormat="1" applyFont="1" applyBorder="1"/>
    <xf numFmtId="165" fontId="3" fillId="0" borderId="2" xfId="3" applyNumberFormat="1" applyFont="1" applyBorder="1"/>
    <xf numFmtId="165" fontId="3" fillId="0" borderId="3" xfId="3" applyNumberFormat="1" applyFont="1" applyBorder="1"/>
    <xf numFmtId="165" fontId="4" fillId="0" borderId="1" xfId="2" applyNumberFormat="1" applyFont="1" applyFill="1" applyBorder="1" applyAlignment="1">
      <alignment horizontal="left"/>
    </xf>
    <xf numFmtId="0" fontId="3" fillId="0" borderId="3" xfId="2" applyFont="1" applyBorder="1" applyAlignment="1">
      <alignment wrapText="1"/>
    </xf>
    <xf numFmtId="165" fontId="5" fillId="0" borderId="4" xfId="3" applyNumberFormat="1" applyFont="1" applyBorder="1" applyAlignment="1">
      <alignment horizontal="center" vertical="center" wrapText="1"/>
    </xf>
    <xf numFmtId="165" fontId="4" fillId="0" borderId="5" xfId="3" applyNumberFormat="1" applyFont="1" applyBorder="1" applyAlignment="1">
      <alignment horizontal="center" vertical="center" wrapText="1"/>
    </xf>
    <xf numFmtId="165" fontId="6" fillId="0" borderId="5" xfId="3" applyNumberFormat="1" applyFont="1" applyBorder="1" applyAlignment="1">
      <alignment horizontal="center" vertical="center" wrapText="1"/>
    </xf>
    <xf numFmtId="165" fontId="5" fillId="0" borderId="6" xfId="3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4" fontId="7" fillId="0" borderId="10" xfId="3" applyNumberFormat="1" applyFont="1" applyBorder="1"/>
    <xf numFmtId="4" fontId="7" fillId="0" borderId="11" xfId="3" applyNumberFormat="1" applyFont="1" applyBorder="1"/>
    <xf numFmtId="0" fontId="3" fillId="0" borderId="12" xfId="2" applyFont="1" applyBorder="1" applyAlignment="1">
      <alignment wrapText="1"/>
    </xf>
    <xf numFmtId="0" fontId="7" fillId="0" borderId="0" xfId="2" applyFont="1" applyBorder="1" applyAlignment="1">
      <alignment horizontal="center" vertical="center" wrapText="1"/>
    </xf>
    <xf numFmtId="4" fontId="7" fillId="0" borderId="0" xfId="3" applyNumberFormat="1" applyFont="1" applyBorder="1"/>
    <xf numFmtId="0" fontId="3" fillId="0" borderId="13" xfId="2" applyFont="1" applyBorder="1" applyAlignment="1">
      <alignment wrapText="1"/>
    </xf>
    <xf numFmtId="43" fontId="8" fillId="0" borderId="0" xfId="3" applyNumberFormat="1" applyFont="1"/>
    <xf numFmtId="165" fontId="8" fillId="0" borderId="14" xfId="3" applyNumberFormat="1" applyFont="1" applyBorder="1"/>
    <xf numFmtId="165" fontId="9" fillId="0" borderId="0" xfId="3" applyNumberFormat="1" applyFont="1" applyBorder="1"/>
    <xf numFmtId="0" fontId="9" fillId="0" borderId="13" xfId="2" applyFont="1" applyBorder="1" applyAlignment="1">
      <alignment wrapText="1"/>
    </xf>
    <xf numFmtId="0" fontId="9" fillId="0" borderId="0" xfId="2" applyFont="1"/>
    <xf numFmtId="0" fontId="4" fillId="0" borderId="15" xfId="2" applyFont="1" applyBorder="1" applyAlignment="1">
      <alignment horizontal="center" vertical="center" wrapText="1"/>
    </xf>
    <xf numFmtId="165" fontId="5" fillId="0" borderId="7" xfId="2" applyNumberFormat="1" applyFont="1" applyFill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4" fillId="0" borderId="15" xfId="2" applyFont="1" applyBorder="1" applyAlignment="1">
      <alignment wrapText="1"/>
    </xf>
    <xf numFmtId="43" fontId="3" fillId="0" borderId="7" xfId="2" applyNumberFormat="1" applyFont="1" applyBorder="1" applyAlignment="1">
      <alignment vertical="center"/>
    </xf>
    <xf numFmtId="43" fontId="3" fillId="0" borderId="5" xfId="3" applyNumberFormat="1" applyFont="1" applyBorder="1" applyAlignment="1">
      <alignment vertical="center"/>
    </xf>
    <xf numFmtId="43" fontId="3" fillId="0" borderId="6" xfId="3" applyNumberFormat="1" applyFont="1" applyBorder="1" applyAlignment="1">
      <alignment vertical="center"/>
    </xf>
    <xf numFmtId="43" fontId="3" fillId="0" borderId="7" xfId="2" applyNumberFormat="1" applyFont="1" applyFill="1" applyBorder="1" applyAlignment="1">
      <alignment vertical="center" wrapText="1"/>
    </xf>
    <xf numFmtId="164" fontId="3" fillId="0" borderId="8" xfId="2" applyNumberFormat="1" applyFont="1" applyBorder="1" applyAlignment="1">
      <alignment horizontal="left" vertical="center" wrapText="1"/>
    </xf>
    <xf numFmtId="43" fontId="3" fillId="0" borderId="7" xfId="3" applyNumberFormat="1" applyFont="1" applyBorder="1" applyAlignment="1">
      <alignment vertical="center"/>
    </xf>
    <xf numFmtId="0" fontId="3" fillId="0" borderId="6" xfId="2" applyFont="1" applyBorder="1" applyAlignment="1">
      <alignment wrapText="1"/>
    </xf>
    <xf numFmtId="0" fontId="4" fillId="0" borderId="16" xfId="2" applyFont="1" applyBorder="1" applyAlignment="1">
      <alignment wrapText="1"/>
    </xf>
    <xf numFmtId="43" fontId="3" fillId="0" borderId="17" xfId="2" applyNumberFormat="1" applyFont="1" applyBorder="1" applyAlignment="1">
      <alignment vertical="center"/>
    </xf>
    <xf numFmtId="43" fontId="3" fillId="0" borderId="18" xfId="3" applyNumberFormat="1" applyFont="1" applyBorder="1" applyAlignment="1">
      <alignment vertical="center"/>
    </xf>
    <xf numFmtId="43" fontId="3" fillId="0" borderId="17" xfId="2" applyNumberFormat="1" applyFont="1" applyFill="1" applyBorder="1" applyAlignment="1">
      <alignment vertical="center" wrapText="1"/>
    </xf>
    <xf numFmtId="0" fontId="7" fillId="0" borderId="9" xfId="2" applyFont="1" applyBorder="1" applyAlignment="1">
      <alignment horizontal="right"/>
    </xf>
    <xf numFmtId="4" fontId="7" fillId="0" borderId="19" xfId="3" applyNumberFormat="1" applyFont="1" applyBorder="1"/>
    <xf numFmtId="4" fontId="7" fillId="0" borderId="20" xfId="3" applyNumberFormat="1" applyFont="1" applyBorder="1"/>
    <xf numFmtId="4" fontId="7" fillId="0" borderId="11" xfId="3" applyNumberFormat="1" applyFont="1" applyFill="1" applyBorder="1" applyAlignment="1">
      <alignment horizontal="right"/>
    </xf>
    <xf numFmtId="0" fontId="10" fillId="0" borderId="12" xfId="2" applyFont="1" applyBorder="1" applyAlignment="1">
      <alignment wrapText="1"/>
    </xf>
    <xf numFmtId="0" fontId="10" fillId="0" borderId="0" xfId="2" applyFont="1"/>
    <xf numFmtId="0" fontId="7" fillId="0" borderId="0" xfId="2" applyFont="1" applyBorder="1" applyAlignment="1">
      <alignment horizontal="right"/>
    </xf>
    <xf numFmtId="4" fontId="7" fillId="0" borderId="0" xfId="3" applyNumberFormat="1" applyFont="1" applyFill="1" applyBorder="1" applyAlignment="1">
      <alignment horizontal="right"/>
    </xf>
    <xf numFmtId="0" fontId="10" fillId="0" borderId="0" xfId="2" applyFont="1" applyBorder="1" applyAlignment="1">
      <alignment wrapText="1"/>
    </xf>
    <xf numFmtId="165" fontId="11" fillId="0" borderId="0" xfId="2" applyNumberFormat="1" applyFont="1" applyFill="1" applyBorder="1" applyAlignment="1">
      <alignment horizontal="right"/>
    </xf>
    <xf numFmtId="0" fontId="11" fillId="0" borderId="0" xfId="2" applyFont="1" applyBorder="1" applyAlignment="1">
      <alignment wrapText="1"/>
    </xf>
    <xf numFmtId="10" fontId="13" fillId="0" borderId="0" xfId="1" applyNumberFormat="1" applyFont="1" applyFill="1" applyBorder="1" applyAlignment="1">
      <alignment horizontal="right" wrapText="1"/>
    </xf>
    <xf numFmtId="0" fontId="14" fillId="0" borderId="13" xfId="2" applyFont="1" applyBorder="1" applyAlignment="1">
      <alignment wrapText="1"/>
    </xf>
    <xf numFmtId="165" fontId="4" fillId="0" borderId="9" xfId="3" applyNumberFormat="1" applyFont="1" applyBorder="1"/>
    <xf numFmtId="165" fontId="3" fillId="0" borderId="21" xfId="3" applyNumberFormat="1" applyFont="1" applyBorder="1"/>
    <xf numFmtId="165" fontId="3" fillId="0" borderId="22" xfId="3" applyNumberFormat="1" applyFont="1" applyBorder="1"/>
    <xf numFmtId="165" fontId="4" fillId="0" borderId="21" xfId="2" applyNumberFormat="1" applyFont="1" applyFill="1" applyBorder="1" applyAlignment="1">
      <alignment horizontal="left"/>
    </xf>
    <xf numFmtId="0" fontId="3" fillId="0" borderId="22" xfId="2" applyFont="1" applyBorder="1" applyAlignment="1">
      <alignment wrapText="1"/>
    </xf>
    <xf numFmtId="0" fontId="4" fillId="0" borderId="9" xfId="2" applyFont="1" applyBorder="1" applyAlignment="1">
      <alignment horizontal="center" vertical="center" wrapText="1"/>
    </xf>
    <xf numFmtId="165" fontId="5" fillId="0" borderId="9" xfId="3" applyNumberFormat="1" applyFont="1" applyBorder="1" applyAlignment="1">
      <alignment horizontal="center" vertical="center" wrapText="1"/>
    </xf>
    <xf numFmtId="165" fontId="4" fillId="0" borderId="19" xfId="3" applyNumberFormat="1" applyFont="1" applyBorder="1" applyAlignment="1">
      <alignment horizontal="center" vertical="center" wrapText="1"/>
    </xf>
    <xf numFmtId="165" fontId="6" fillId="0" borderId="19" xfId="3" applyNumberFormat="1" applyFont="1" applyBorder="1" applyAlignment="1">
      <alignment horizontal="center" vertical="center" wrapText="1"/>
    </xf>
    <xf numFmtId="165" fontId="5" fillId="0" borderId="20" xfId="3" applyNumberFormat="1" applyFont="1" applyBorder="1" applyAlignment="1">
      <alignment horizontal="center" vertical="center" wrapText="1"/>
    </xf>
    <xf numFmtId="165" fontId="3" fillId="0" borderId="14" xfId="2" applyNumberFormat="1" applyFont="1" applyBorder="1"/>
    <xf numFmtId="165" fontId="3" fillId="0" borderId="0" xfId="3" applyNumberFormat="1" applyFont="1" applyBorder="1"/>
    <xf numFmtId="165" fontId="3" fillId="0" borderId="13" xfId="3" applyNumberFormat="1" applyFont="1" applyBorder="1"/>
    <xf numFmtId="0" fontId="3" fillId="0" borderId="23" xfId="2" applyFont="1" applyBorder="1"/>
    <xf numFmtId="165" fontId="3" fillId="0" borderId="23" xfId="2" applyNumberFormat="1" applyFont="1" applyBorder="1"/>
    <xf numFmtId="165" fontId="3" fillId="0" borderId="24" xfId="3" applyNumberFormat="1" applyFont="1" applyBorder="1"/>
    <xf numFmtId="165" fontId="3" fillId="0" borderId="12" xfId="3" applyNumberFormat="1" applyFont="1" applyBorder="1"/>
    <xf numFmtId="165" fontId="4" fillId="0" borderId="26" xfId="2" applyNumberFormat="1" applyFont="1" applyBorder="1"/>
    <xf numFmtId="165" fontId="4" fillId="0" borderId="27" xfId="3" applyNumberFormat="1" applyFont="1" applyBorder="1"/>
    <xf numFmtId="165" fontId="4" fillId="0" borderId="28" xfId="3" applyNumberFormat="1" applyFont="1" applyBorder="1"/>
    <xf numFmtId="0" fontId="4" fillId="0" borderId="23" xfId="2" applyFont="1" applyBorder="1"/>
    <xf numFmtId="0" fontId="3" fillId="0" borderId="0" xfId="2" applyFont="1" applyAlignment="1">
      <alignment horizontal="right"/>
    </xf>
    <xf numFmtId="0" fontId="4" fillId="0" borderId="0" xfId="2" applyFont="1"/>
    <xf numFmtId="0" fontId="3" fillId="0" borderId="0" xfId="2" applyFont="1" applyBorder="1"/>
    <xf numFmtId="165" fontId="3" fillId="0" borderId="0" xfId="2" applyNumberFormat="1" applyFont="1" applyBorder="1"/>
    <xf numFmtId="0" fontId="3" fillId="0" borderId="0" xfId="2" applyFont="1" applyBorder="1" applyAlignment="1">
      <alignment wrapText="1"/>
    </xf>
    <xf numFmtId="43" fontId="8" fillId="0" borderId="0" xfId="3" applyNumberFormat="1" applyFont="1" applyBorder="1"/>
    <xf numFmtId="165" fontId="8" fillId="0" borderId="0" xfId="3" applyNumberFormat="1" applyFont="1" applyBorder="1"/>
    <xf numFmtId="165" fontId="3" fillId="0" borderId="0" xfId="2" applyNumberFormat="1" applyFont="1" applyFill="1"/>
    <xf numFmtId="4" fontId="3" fillId="0" borderId="0" xfId="2" applyNumberFormat="1" applyFont="1" applyFill="1"/>
    <xf numFmtId="0" fontId="3" fillId="0" borderId="6" xfId="2" applyFont="1" applyBorder="1" applyAlignment="1">
      <alignment horizontal="center" vertical="center"/>
    </xf>
    <xf numFmtId="4" fontId="18" fillId="0" borderId="0" xfId="3" applyNumberFormat="1" applyFont="1" applyBorder="1"/>
    <xf numFmtId="4" fontId="19" fillId="0" borderId="0" xfId="3" applyNumberFormat="1" applyFont="1" applyBorder="1"/>
    <xf numFmtId="4" fontId="16" fillId="0" borderId="0" xfId="2" applyNumberFormat="1" applyFont="1"/>
    <xf numFmtId="165" fontId="5" fillId="0" borderId="34" xfId="3" applyNumberFormat="1" applyFont="1" applyBorder="1" applyAlignment="1">
      <alignment horizontal="center" vertical="center" wrapText="1"/>
    </xf>
    <xf numFmtId="165" fontId="4" fillId="0" borderId="18" xfId="3" applyNumberFormat="1" applyFont="1" applyBorder="1" applyAlignment="1">
      <alignment horizontal="center" vertical="center" wrapText="1"/>
    </xf>
    <xf numFmtId="165" fontId="6" fillId="0" borderId="18" xfId="3" applyNumberFormat="1" applyFont="1" applyBorder="1" applyAlignment="1">
      <alignment horizontal="center" vertical="center" wrapText="1"/>
    </xf>
    <xf numFmtId="165" fontId="5" fillId="0" borderId="8" xfId="3" applyNumberFormat="1" applyFont="1" applyBorder="1" applyAlignment="1">
      <alignment horizontal="center" vertical="center" wrapText="1"/>
    </xf>
    <xf numFmtId="165" fontId="4" fillId="0" borderId="17" xfId="2" applyNumberFormat="1" applyFont="1" applyFill="1" applyBorder="1" applyAlignment="1">
      <alignment horizontal="left" vertical="center"/>
    </xf>
    <xf numFmtId="0" fontId="7" fillId="0" borderId="0" xfId="2" applyFont="1" applyBorder="1" applyAlignment="1">
      <alignment horizontal="left" vertical="center" wrapText="1"/>
    </xf>
    <xf numFmtId="165" fontId="4" fillId="0" borderId="35" xfId="2" applyNumberFormat="1" applyFont="1" applyBorder="1"/>
    <xf numFmtId="165" fontId="4" fillId="0" borderId="31" xfId="3" applyNumberFormat="1" applyFont="1" applyBorder="1"/>
    <xf numFmtId="165" fontId="4" fillId="0" borderId="32" xfId="3" applyNumberFormat="1" applyFont="1" applyBorder="1"/>
    <xf numFmtId="0" fontId="3" fillId="0" borderId="0" xfId="4" applyFont="1"/>
    <xf numFmtId="0" fontId="3" fillId="0" borderId="5" xfId="4" applyFont="1" applyBorder="1" applyAlignment="1">
      <alignment horizontal="center"/>
    </xf>
    <xf numFmtId="0" fontId="3" fillId="0" borderId="5" xfId="4" applyFont="1" applyBorder="1"/>
    <xf numFmtId="0" fontId="3" fillId="0" borderId="0" xfId="4" applyFont="1" applyAlignment="1">
      <alignment horizontal="center"/>
    </xf>
    <xf numFmtId="0" fontId="2" fillId="0" borderId="0" xfId="4" applyFont="1"/>
    <xf numFmtId="0" fontId="20" fillId="0" borderId="0" xfId="4" applyFont="1" applyAlignment="1">
      <alignment horizontal="center"/>
    </xf>
    <xf numFmtId="0" fontId="12" fillId="0" borderId="14" xfId="0" applyFont="1" applyBorder="1" applyAlignment="1">
      <alignment horizontal="left" vertical="top" wrapText="1"/>
    </xf>
    <xf numFmtId="0" fontId="4" fillId="0" borderId="30" xfId="2" applyFont="1" applyBorder="1" applyAlignment="1">
      <alignment wrapText="1"/>
    </xf>
    <xf numFmtId="165" fontId="4" fillId="0" borderId="11" xfId="2" applyNumberFormat="1" applyFont="1" applyBorder="1"/>
    <xf numFmtId="165" fontId="4" fillId="0" borderId="11" xfId="3" applyNumberFormat="1" applyFont="1" applyBorder="1"/>
    <xf numFmtId="0" fontId="4" fillId="0" borderId="11" xfId="2" applyFont="1" applyBorder="1" applyAlignment="1">
      <alignment horizontal="right"/>
    </xf>
    <xf numFmtId="4" fontId="4" fillId="0" borderId="11" xfId="3" applyNumberFormat="1" applyFont="1" applyBorder="1" applyAlignment="1">
      <alignment horizontal="right"/>
    </xf>
    <xf numFmtId="0" fontId="3" fillId="0" borderId="11" xfId="2" applyFont="1" applyBorder="1" applyAlignment="1"/>
    <xf numFmtId="165" fontId="3" fillId="0" borderId="11" xfId="2" applyNumberFormat="1" applyFont="1" applyBorder="1" applyAlignment="1"/>
    <xf numFmtId="165" fontId="3" fillId="0" borderId="11" xfId="3" applyNumberFormat="1" applyFont="1" applyBorder="1" applyAlignment="1"/>
    <xf numFmtId="0" fontId="3" fillId="0" borderId="11" xfId="2" applyFont="1" applyBorder="1" applyAlignment="1">
      <alignment wrapText="1"/>
    </xf>
    <xf numFmtId="0" fontId="4" fillId="0" borderId="11" xfId="2" applyFont="1" applyBorder="1"/>
    <xf numFmtId="165" fontId="3" fillId="0" borderId="11" xfId="2" applyNumberFormat="1" applyFont="1" applyBorder="1"/>
    <xf numFmtId="0" fontId="4" fillId="0" borderId="1" xfId="2" applyFont="1" applyBorder="1" applyAlignment="1">
      <alignment wrapText="1"/>
    </xf>
    <xf numFmtId="165" fontId="4" fillId="0" borderId="36" xfId="2" applyNumberFormat="1" applyFont="1" applyBorder="1"/>
    <xf numFmtId="165" fontId="4" fillId="0" borderId="37" xfId="3" applyNumberFormat="1" applyFont="1" applyBorder="1"/>
    <xf numFmtId="165" fontId="4" fillId="0" borderId="38" xfId="3" applyNumberFormat="1" applyFont="1" applyBorder="1"/>
    <xf numFmtId="0" fontId="4" fillId="0" borderId="11" xfId="2" applyFont="1" applyBorder="1" applyAlignment="1">
      <alignment wrapText="1"/>
    </xf>
    <xf numFmtId="0" fontId="3" fillId="0" borderId="11" xfId="2" applyFont="1" applyBorder="1"/>
    <xf numFmtId="165" fontId="3" fillId="0" borderId="11" xfId="3" applyNumberFormat="1" applyFont="1" applyBorder="1"/>
    <xf numFmtId="0" fontId="4" fillId="0" borderId="14" xfId="2" applyFont="1" applyBorder="1" applyAlignment="1">
      <alignment wrapText="1"/>
    </xf>
    <xf numFmtId="165" fontId="4" fillId="0" borderId="14" xfId="2" applyNumberFormat="1" applyFont="1" applyBorder="1"/>
    <xf numFmtId="165" fontId="4" fillId="0" borderId="0" xfId="3" applyNumberFormat="1" applyFont="1" applyBorder="1"/>
    <xf numFmtId="165" fontId="4" fillId="0" borderId="13" xfId="3" applyNumberFormat="1" applyFont="1" applyBorder="1"/>
    <xf numFmtId="0" fontId="20" fillId="0" borderId="33" xfId="4" applyFont="1" applyBorder="1" applyAlignment="1">
      <alignment horizontal="center"/>
    </xf>
    <xf numFmtId="165" fontId="4" fillId="0" borderId="39" xfId="2" applyNumberFormat="1" applyFont="1" applyFill="1" applyBorder="1" applyAlignment="1">
      <alignment horizontal="center" vertical="center" wrapText="1"/>
    </xf>
    <xf numFmtId="0" fontId="3" fillId="0" borderId="38" xfId="2" applyFont="1" applyBorder="1" applyAlignment="1">
      <alignment horizontal="center" vertical="center" wrapText="1"/>
    </xf>
    <xf numFmtId="0" fontId="10" fillId="0" borderId="40" xfId="2" applyFont="1" applyBorder="1" applyAlignment="1">
      <alignment wrapText="1"/>
    </xf>
    <xf numFmtId="4" fontId="4" fillId="0" borderId="12" xfId="3" applyNumberFormat="1" applyFont="1" applyBorder="1" applyAlignment="1">
      <alignment horizontal="right"/>
    </xf>
    <xf numFmtId="165" fontId="3" fillId="0" borderId="22" xfId="2" applyNumberFormat="1" applyFont="1" applyFill="1" applyBorder="1" applyAlignment="1">
      <alignment horizontal="right"/>
    </xf>
    <xf numFmtId="165" fontId="4" fillId="0" borderId="25" xfId="2" applyNumberFormat="1" applyFont="1" applyFill="1" applyBorder="1" applyAlignment="1">
      <alignment horizontal="right" wrapText="1"/>
    </xf>
    <xf numFmtId="4" fontId="3" fillId="0" borderId="29" xfId="2" applyNumberFormat="1" applyFont="1" applyFill="1" applyBorder="1" applyAlignment="1">
      <alignment horizontal="right"/>
    </xf>
    <xf numFmtId="4" fontId="3" fillId="0" borderId="29" xfId="2" applyNumberFormat="1" applyFont="1" applyFill="1" applyBorder="1" applyAlignment="1">
      <alignment horizontal="right" wrapText="1"/>
    </xf>
    <xf numFmtId="165" fontId="3" fillId="0" borderId="29" xfId="2" applyNumberFormat="1" applyFont="1" applyFill="1" applyBorder="1" applyAlignment="1">
      <alignment horizontal="right" wrapText="1"/>
    </xf>
    <xf numFmtId="0" fontId="3" fillId="0" borderId="29" xfId="2" applyFont="1" applyBorder="1"/>
    <xf numFmtId="165" fontId="4" fillId="0" borderId="29" xfId="2" applyNumberFormat="1" applyFont="1" applyFill="1" applyBorder="1" applyAlignment="1">
      <alignment horizontal="right"/>
    </xf>
    <xf numFmtId="165" fontId="4" fillId="0" borderId="29" xfId="2" applyNumberFormat="1" applyFont="1" applyFill="1" applyBorder="1" applyAlignment="1">
      <alignment horizontal="right" wrapText="1"/>
    </xf>
    <xf numFmtId="4" fontId="3" fillId="0" borderId="40" xfId="2" applyNumberFormat="1" applyFont="1" applyFill="1" applyBorder="1" applyAlignment="1">
      <alignment horizontal="right" wrapText="1"/>
    </xf>
    <xf numFmtId="0" fontId="15" fillId="0" borderId="25" xfId="2" applyFont="1" applyBorder="1" applyAlignment="1">
      <alignment wrapText="1"/>
    </xf>
    <xf numFmtId="0" fontId="3" fillId="0" borderId="29" xfId="2" applyFont="1" applyBorder="1" applyAlignment="1">
      <alignment horizontal="left" wrapText="1"/>
    </xf>
    <xf numFmtId="0" fontId="3" fillId="0" borderId="29" xfId="2" applyFont="1" applyBorder="1" applyAlignment="1">
      <alignment wrapText="1"/>
    </xf>
    <xf numFmtId="0" fontId="4" fillId="0" borderId="29" xfId="2" applyFont="1" applyBorder="1" applyAlignment="1">
      <alignment horizontal="left" wrapText="1"/>
    </xf>
    <xf numFmtId="0" fontId="4" fillId="0" borderId="25" xfId="2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2" fillId="0" borderId="0" xfId="2" applyFont="1" applyAlignment="1"/>
    <xf numFmtId="0" fontId="0" fillId="0" borderId="0" xfId="0" applyAlignment="1"/>
    <xf numFmtId="166" fontId="3" fillId="0" borderId="0" xfId="4" applyNumberFormat="1" applyFont="1"/>
  </cellXfs>
  <cellStyles count="6">
    <cellStyle name="Денежный 2" xfId="3"/>
    <cellStyle name="Денежный 3" xfId="5"/>
    <cellStyle name="Обычный" xfId="0" builtinId="0"/>
    <cellStyle name="Обычный 2" xfId="2"/>
    <cellStyle name="Обычный 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showWhiteSpace="0" view="pageBreakPreview" topLeftCell="A13" zoomScaleNormal="100" zoomScaleSheetLayoutView="100" workbookViewId="0">
      <selection activeCell="G28" sqref="G28"/>
    </sheetView>
  </sheetViews>
  <sheetFormatPr defaultRowHeight="15" x14ac:dyDescent="0.25"/>
  <cols>
    <col min="1" max="1" width="33.140625" style="5" customWidth="1"/>
    <col min="2" max="2" width="16" style="2" customWidth="1"/>
    <col min="3" max="3" width="19" style="3" customWidth="1"/>
    <col min="4" max="4" width="17.42578125" style="3" customWidth="1"/>
    <col min="5" max="5" width="16" style="3" customWidth="1"/>
    <col min="6" max="6" width="21.140625" style="4" customWidth="1"/>
    <col min="7" max="7" width="42.42578125" style="6" customWidth="1"/>
    <col min="8" max="8" width="14.5703125" style="5" customWidth="1"/>
    <col min="9" max="10" width="9.140625" style="5"/>
    <col min="11" max="11" width="16.42578125" style="5" customWidth="1"/>
    <col min="12" max="12" width="9.140625" style="5"/>
    <col min="13" max="13" width="14.140625" style="5" customWidth="1"/>
    <col min="14" max="16384" width="9.140625" style="5"/>
  </cols>
  <sheetData>
    <row r="1" spans="1:11" ht="30.75" customHeight="1" x14ac:dyDescent="0.3">
      <c r="A1" s="150" t="s">
        <v>42</v>
      </c>
      <c r="B1" s="151"/>
      <c r="C1" s="151"/>
      <c r="D1" s="151"/>
      <c r="E1" s="151"/>
      <c r="G1" s="5"/>
    </row>
    <row r="2" spans="1:11" ht="15.75" thickBot="1" x14ac:dyDescent="0.3"/>
    <row r="3" spans="1:11" ht="18.75" x14ac:dyDescent="0.3">
      <c r="A3" s="1"/>
      <c r="B3" s="7" t="s">
        <v>0</v>
      </c>
      <c r="C3" s="8"/>
      <c r="D3" s="8"/>
      <c r="E3" s="9"/>
      <c r="F3" s="10" t="s">
        <v>1</v>
      </c>
      <c r="G3" s="11"/>
    </row>
    <row r="4" spans="1:11" s="16" customFormat="1" ht="54" customHeight="1" thickBot="1" x14ac:dyDescent="0.35">
      <c r="A4" s="1"/>
      <c r="B4" s="91" t="s">
        <v>2</v>
      </c>
      <c r="C4" s="92" t="s">
        <v>3</v>
      </c>
      <c r="D4" s="93" t="s">
        <v>4</v>
      </c>
      <c r="E4" s="94" t="s">
        <v>5</v>
      </c>
      <c r="F4" s="95" t="s">
        <v>6</v>
      </c>
      <c r="G4" s="87"/>
      <c r="J4" s="5"/>
      <c r="K4" s="5"/>
    </row>
    <row r="5" spans="1:11" ht="25.5" customHeight="1" thickBot="1" x14ac:dyDescent="0.3">
      <c r="A5" s="17" t="s">
        <v>7</v>
      </c>
      <c r="B5" s="18">
        <f>SUM(B15+B52)</f>
        <v>8069393.5800000001</v>
      </c>
      <c r="C5" s="18">
        <f>SUM(C15+C52)</f>
        <v>32562815.660000004</v>
      </c>
      <c r="D5" s="18">
        <f>SUM(D15+D52)</f>
        <v>33180271.009999998</v>
      </c>
      <c r="E5" s="18">
        <f>SUM(E15+E52)</f>
        <v>7451938.2300000004</v>
      </c>
      <c r="F5" s="19">
        <f>F15+F52</f>
        <v>33432876.259999998</v>
      </c>
      <c r="G5" s="20"/>
    </row>
    <row r="6" spans="1:11" ht="15.75" x14ac:dyDescent="0.25">
      <c r="A6" s="21"/>
      <c r="B6" s="89"/>
      <c r="C6" s="89"/>
      <c r="D6" s="89"/>
      <c r="E6" s="89"/>
      <c r="F6" s="22"/>
      <c r="G6" s="23"/>
    </row>
    <row r="7" spans="1:11" ht="18" customHeight="1" x14ac:dyDescent="0.25">
      <c r="A7" s="96" t="s">
        <v>8</v>
      </c>
      <c r="B7" s="88"/>
      <c r="C7" s="88"/>
      <c r="D7" s="88"/>
      <c r="E7" s="88"/>
      <c r="F7" s="22"/>
      <c r="G7" s="23"/>
    </row>
    <row r="8" spans="1:11" s="28" customFormat="1" ht="24" customHeight="1" thickBot="1" x14ac:dyDescent="0.35">
      <c r="A8" s="24" t="s">
        <v>9</v>
      </c>
      <c r="B8" s="25"/>
      <c r="C8" s="26"/>
      <c r="D8" s="26"/>
      <c r="E8" s="26"/>
      <c r="F8" s="26"/>
      <c r="G8" s="27"/>
    </row>
    <row r="9" spans="1:11" ht="21.75" customHeight="1" x14ac:dyDescent="0.25">
      <c r="B9" s="7" t="s">
        <v>0</v>
      </c>
      <c r="C9" s="8"/>
      <c r="D9" s="8"/>
      <c r="E9" s="9"/>
      <c r="F9" s="10" t="s">
        <v>64</v>
      </c>
      <c r="G9" s="11"/>
    </row>
    <row r="10" spans="1:11" s="16" customFormat="1" ht="53.25" customHeight="1" x14ac:dyDescent="0.25">
      <c r="A10" s="29" t="s">
        <v>10</v>
      </c>
      <c r="B10" s="12" t="s">
        <v>2</v>
      </c>
      <c r="C10" s="13" t="s">
        <v>3</v>
      </c>
      <c r="D10" s="14" t="s">
        <v>4</v>
      </c>
      <c r="E10" s="15" t="s">
        <v>5</v>
      </c>
      <c r="F10" s="30" t="s">
        <v>11</v>
      </c>
      <c r="G10" s="31" t="s">
        <v>12</v>
      </c>
    </row>
    <row r="11" spans="1:11" ht="52.5" customHeight="1" x14ac:dyDescent="0.25">
      <c r="A11" s="32" t="s">
        <v>13</v>
      </c>
      <c r="B11" s="33">
        <v>2069352.17</v>
      </c>
      <c r="C11" s="34">
        <v>7608400.8200000003</v>
      </c>
      <c r="D11" s="34">
        <v>7752671.1399999997</v>
      </c>
      <c r="E11" s="35">
        <f>B11+C11-D11</f>
        <v>1925081.8500000006</v>
      </c>
      <c r="F11" s="36">
        <v>7608400.8200000003</v>
      </c>
      <c r="G11" s="37" t="s">
        <v>65</v>
      </c>
    </row>
    <row r="12" spans="1:11" ht="22.5" customHeight="1" x14ac:dyDescent="0.25">
      <c r="A12" s="32" t="s">
        <v>14</v>
      </c>
      <c r="B12" s="33">
        <v>2828213.25</v>
      </c>
      <c r="C12" s="34">
        <v>8892756.0099999998</v>
      </c>
      <c r="D12" s="34">
        <v>9061380.2400000002</v>
      </c>
      <c r="E12" s="35">
        <f>B12+C12-D12</f>
        <v>2659589.0199999996</v>
      </c>
      <c r="F12" s="38">
        <v>8892756.0099999998</v>
      </c>
      <c r="G12" s="37" t="s">
        <v>66</v>
      </c>
    </row>
    <row r="13" spans="1:11" ht="22.5" customHeight="1" x14ac:dyDescent="0.25">
      <c r="A13" s="32" t="s">
        <v>15</v>
      </c>
      <c r="B13" s="33">
        <v>1070709.3400000001</v>
      </c>
      <c r="C13" s="34">
        <v>4257281.45</v>
      </c>
      <c r="D13" s="34">
        <v>4338007.92</v>
      </c>
      <c r="E13" s="35">
        <f>B13+C13-D13</f>
        <v>989982.87000000011</v>
      </c>
      <c r="F13" s="36">
        <v>4257281.45</v>
      </c>
      <c r="G13" s="39" t="s">
        <v>67</v>
      </c>
    </row>
    <row r="14" spans="1:11" ht="24" customHeight="1" x14ac:dyDescent="0.25">
      <c r="A14" s="40" t="s">
        <v>16</v>
      </c>
      <c r="B14" s="41">
        <v>0</v>
      </c>
      <c r="C14" s="42">
        <v>1641992.63</v>
      </c>
      <c r="D14" s="42">
        <v>1641992.63</v>
      </c>
      <c r="E14" s="35">
        <f>B14+C14-D14</f>
        <v>0</v>
      </c>
      <c r="F14" s="43">
        <v>1641992.63</v>
      </c>
      <c r="G14" s="39" t="s">
        <v>68</v>
      </c>
    </row>
    <row r="15" spans="1:11" s="49" customFormat="1" ht="21.75" customHeight="1" thickBot="1" x14ac:dyDescent="0.3">
      <c r="A15" s="44" t="s">
        <v>17</v>
      </c>
      <c r="B15" s="18">
        <f>SUM(B11:B14)</f>
        <v>5968274.7599999998</v>
      </c>
      <c r="C15" s="45">
        <f>SUM(C11:C14)</f>
        <v>22400430.91</v>
      </c>
      <c r="D15" s="45">
        <f>SUM(D11:D14)</f>
        <v>22794051.929999996</v>
      </c>
      <c r="E15" s="46">
        <f>SUM(E11:E14)</f>
        <v>5574653.7400000002</v>
      </c>
      <c r="F15" s="47">
        <f>SUM(F11:F12:F13:F14)</f>
        <v>22400430.91</v>
      </c>
      <c r="G15" s="48"/>
    </row>
    <row r="16" spans="1:11" s="49" customFormat="1" ht="19.5" customHeight="1" x14ac:dyDescent="0.25">
      <c r="A16" s="50"/>
      <c r="B16" s="22"/>
      <c r="C16" s="22"/>
      <c r="D16" s="22"/>
      <c r="E16" s="22"/>
      <c r="F16" s="51"/>
      <c r="G16" s="52"/>
    </row>
    <row r="17" spans="1:8" s="28" customFormat="1" ht="20.25" customHeight="1" thickBot="1" x14ac:dyDescent="0.35">
      <c r="A17" s="83" t="s">
        <v>18</v>
      </c>
      <c r="B17" s="84"/>
      <c r="C17" s="53"/>
      <c r="D17" s="54"/>
      <c r="E17" s="26"/>
      <c r="F17" s="55"/>
      <c r="G17" s="56"/>
    </row>
    <row r="18" spans="1:8" ht="21" customHeight="1" thickBot="1" x14ac:dyDescent="0.3">
      <c r="B18" s="57" t="s">
        <v>0</v>
      </c>
      <c r="C18" s="58"/>
      <c r="D18" s="58"/>
      <c r="E18" s="59"/>
      <c r="F18" s="60" t="s">
        <v>1</v>
      </c>
      <c r="G18" s="61"/>
    </row>
    <row r="19" spans="1:8" s="16" customFormat="1" ht="78.75" customHeight="1" thickBot="1" x14ac:dyDescent="0.3">
      <c r="A19" s="62" t="s">
        <v>19</v>
      </c>
      <c r="B19" s="63" t="s">
        <v>2</v>
      </c>
      <c r="C19" s="64" t="s">
        <v>3</v>
      </c>
      <c r="D19" s="65" t="s">
        <v>4</v>
      </c>
      <c r="E19" s="66" t="s">
        <v>5</v>
      </c>
      <c r="F19" s="130" t="s">
        <v>6</v>
      </c>
      <c r="G19" s="131" t="s">
        <v>12</v>
      </c>
    </row>
    <row r="20" spans="1:8" ht="56.25" customHeight="1" x14ac:dyDescent="0.25">
      <c r="A20" s="147" t="s">
        <v>20</v>
      </c>
      <c r="B20" s="97"/>
      <c r="C20" s="98">
        <v>1127271.6000000001</v>
      </c>
      <c r="D20" s="98">
        <v>1127271.6000000001</v>
      </c>
      <c r="E20" s="99">
        <f>B20+C20-D20</f>
        <v>0</v>
      </c>
      <c r="F20" s="135"/>
      <c r="G20" s="143"/>
      <c r="H20" s="90"/>
    </row>
    <row r="21" spans="1:8" x14ac:dyDescent="0.25">
      <c r="A21" s="148"/>
      <c r="B21" s="67"/>
      <c r="C21" s="68"/>
      <c r="D21" s="68"/>
      <c r="E21" s="69"/>
      <c r="F21" s="136">
        <v>8390.3799999999992</v>
      </c>
      <c r="G21" s="144" t="s">
        <v>21</v>
      </c>
    </row>
    <row r="22" spans="1:8" x14ac:dyDescent="0.25">
      <c r="A22" s="148"/>
      <c r="B22" s="67"/>
      <c r="C22" s="68"/>
      <c r="D22" s="68"/>
      <c r="E22" s="69"/>
      <c r="F22" s="136">
        <v>7007.6</v>
      </c>
      <c r="G22" s="144" t="s">
        <v>22</v>
      </c>
    </row>
    <row r="23" spans="1:8" x14ac:dyDescent="0.25">
      <c r="A23" s="148"/>
      <c r="B23" s="67"/>
      <c r="C23" s="68"/>
      <c r="D23" s="68"/>
      <c r="E23" s="69"/>
      <c r="F23" s="136">
        <v>84165.43</v>
      </c>
      <c r="G23" s="144" t="s">
        <v>23</v>
      </c>
    </row>
    <row r="24" spans="1:8" x14ac:dyDescent="0.25">
      <c r="A24" s="148"/>
      <c r="B24" s="67"/>
      <c r="C24" s="68"/>
      <c r="D24" s="68"/>
      <c r="E24" s="69"/>
      <c r="F24" s="136">
        <v>23747.07</v>
      </c>
      <c r="G24" s="144" t="s">
        <v>24</v>
      </c>
    </row>
    <row r="25" spans="1:8" x14ac:dyDescent="0.25">
      <c r="A25" s="106"/>
      <c r="B25" s="67"/>
      <c r="C25" s="68"/>
      <c r="D25" s="68"/>
      <c r="E25" s="69"/>
      <c r="F25" s="136">
        <v>19733.18</v>
      </c>
      <c r="G25" s="144" t="s">
        <v>25</v>
      </c>
    </row>
    <row r="26" spans="1:8" x14ac:dyDescent="0.25">
      <c r="A26" s="106"/>
      <c r="B26" s="67"/>
      <c r="C26" s="68"/>
      <c r="D26" s="68"/>
      <c r="E26" s="69"/>
      <c r="F26" s="136">
        <v>2444.31</v>
      </c>
      <c r="G26" s="144" t="s">
        <v>26</v>
      </c>
    </row>
    <row r="27" spans="1:8" x14ac:dyDescent="0.25">
      <c r="A27" s="106"/>
      <c r="B27" s="67"/>
      <c r="C27" s="68"/>
      <c r="D27" s="68"/>
      <c r="E27" s="69"/>
      <c r="F27" s="136">
        <v>17849.060000000001</v>
      </c>
      <c r="G27" s="144" t="s">
        <v>27</v>
      </c>
    </row>
    <row r="28" spans="1:8" x14ac:dyDescent="0.25">
      <c r="A28" s="106"/>
      <c r="B28" s="67"/>
      <c r="C28" s="68"/>
      <c r="D28" s="68"/>
      <c r="E28" s="69"/>
      <c r="F28" s="136">
        <v>6202.31</v>
      </c>
      <c r="G28" s="144" t="s">
        <v>28</v>
      </c>
    </row>
    <row r="29" spans="1:8" x14ac:dyDescent="0.25">
      <c r="A29" s="106"/>
      <c r="B29" s="67"/>
      <c r="C29" s="68"/>
      <c r="D29" s="68"/>
      <c r="E29" s="69"/>
      <c r="F29" s="136">
        <v>123165.26</v>
      </c>
      <c r="G29" s="144" t="s">
        <v>47</v>
      </c>
    </row>
    <row r="30" spans="1:8" x14ac:dyDescent="0.25">
      <c r="A30" s="106"/>
      <c r="B30" s="67"/>
      <c r="C30" s="68"/>
      <c r="D30" s="68"/>
      <c r="E30" s="69"/>
      <c r="F30" s="136">
        <v>33490.79</v>
      </c>
      <c r="G30" s="144" t="s">
        <v>30</v>
      </c>
    </row>
    <row r="31" spans="1:8" ht="15.75" thickBot="1" x14ac:dyDescent="0.3">
      <c r="A31" s="106"/>
      <c r="B31" s="67"/>
      <c r="C31" s="68"/>
      <c r="D31" s="68"/>
      <c r="E31" s="69"/>
      <c r="F31" s="136">
        <v>682049.92</v>
      </c>
      <c r="G31" s="144" t="s">
        <v>29</v>
      </c>
    </row>
    <row r="32" spans="1:8" ht="21" customHeight="1" thickBot="1" x14ac:dyDescent="0.3">
      <c r="A32" s="147" t="s">
        <v>31</v>
      </c>
      <c r="B32" s="108">
        <v>1901965.13</v>
      </c>
      <c r="C32" s="109">
        <v>2282756.35</v>
      </c>
      <c r="D32" s="109">
        <v>2490772.96</v>
      </c>
      <c r="E32" s="109">
        <f>B32+C32-D32</f>
        <v>1693948.52</v>
      </c>
      <c r="F32" s="137">
        <v>1962762.61</v>
      </c>
      <c r="G32" s="144" t="s">
        <v>32</v>
      </c>
      <c r="H32" s="90"/>
    </row>
    <row r="33" spans="1:14" x14ac:dyDescent="0.25">
      <c r="A33" s="149"/>
      <c r="B33" s="67"/>
      <c r="C33" s="68"/>
      <c r="D33" s="68"/>
      <c r="E33" s="69"/>
      <c r="F33" s="137">
        <v>1348136.14</v>
      </c>
      <c r="G33" s="144" t="s">
        <v>35</v>
      </c>
    </row>
    <row r="34" spans="1:14" ht="27.75" customHeight="1" x14ac:dyDescent="0.25">
      <c r="A34" s="149"/>
      <c r="B34" s="67"/>
      <c r="C34" s="68"/>
      <c r="D34" s="68"/>
      <c r="E34" s="69"/>
      <c r="F34" s="137">
        <v>2691552.12</v>
      </c>
      <c r="G34" s="144" t="s">
        <v>45</v>
      </c>
    </row>
    <row r="35" spans="1:14" x14ac:dyDescent="0.25">
      <c r="A35" s="149"/>
      <c r="B35" s="67"/>
      <c r="C35" s="68"/>
      <c r="D35" s="68"/>
      <c r="E35" s="69"/>
      <c r="F35" s="136">
        <v>286380</v>
      </c>
      <c r="G35" s="144" t="s">
        <v>43</v>
      </c>
    </row>
    <row r="36" spans="1:14" ht="15.75" thickBot="1" x14ac:dyDescent="0.3">
      <c r="A36" s="149"/>
      <c r="B36" s="67"/>
      <c r="C36" s="68"/>
      <c r="D36" s="68"/>
      <c r="E36" s="69"/>
      <c r="F36" s="138">
        <v>594263.52</v>
      </c>
      <c r="G36" s="144" t="s">
        <v>44</v>
      </c>
    </row>
    <row r="37" spans="1:14" ht="29.25" x14ac:dyDescent="0.25">
      <c r="A37" s="107" t="s">
        <v>36</v>
      </c>
      <c r="B37" s="97">
        <v>0</v>
      </c>
      <c r="C37" s="98">
        <v>1585695.36</v>
      </c>
      <c r="D37" s="98">
        <v>1585695.36</v>
      </c>
      <c r="E37" s="99">
        <f>B37+C37-D37</f>
        <v>0</v>
      </c>
      <c r="F37" s="138">
        <v>1637034.72</v>
      </c>
      <c r="G37" s="144" t="s">
        <v>46</v>
      </c>
      <c r="H37" s="90"/>
    </row>
    <row r="38" spans="1:14" x14ac:dyDescent="0.25">
      <c r="A38" s="125"/>
      <c r="B38" s="126"/>
      <c r="C38" s="127"/>
      <c r="D38" s="127"/>
      <c r="E38" s="128"/>
      <c r="F38" s="139">
        <v>60000</v>
      </c>
      <c r="G38" s="144" t="s">
        <v>48</v>
      </c>
      <c r="H38" s="90"/>
    </row>
    <row r="39" spans="1:14" x14ac:dyDescent="0.25">
      <c r="A39" s="125"/>
      <c r="B39" s="126"/>
      <c r="C39" s="127"/>
      <c r="D39" s="127"/>
      <c r="E39" s="128"/>
      <c r="F39" s="139">
        <v>30060.6</v>
      </c>
      <c r="G39" s="139" t="s">
        <v>49</v>
      </c>
      <c r="H39" s="90"/>
    </row>
    <row r="40" spans="1:14" ht="30" x14ac:dyDescent="0.25">
      <c r="A40" s="125"/>
      <c r="B40" s="126"/>
      <c r="C40" s="127"/>
      <c r="D40" s="127"/>
      <c r="E40" s="128"/>
      <c r="F40" s="137">
        <v>408773.5</v>
      </c>
      <c r="G40" s="145" t="s">
        <v>33</v>
      </c>
      <c r="H40" s="90"/>
    </row>
    <row r="41" spans="1:14" ht="15.75" thickBot="1" x14ac:dyDescent="0.3">
      <c r="A41" s="70"/>
      <c r="B41" s="71"/>
      <c r="C41" s="72"/>
      <c r="D41" s="72"/>
      <c r="E41" s="73"/>
      <c r="F41" s="137">
        <v>1005236.83</v>
      </c>
      <c r="G41" s="145" t="s">
        <v>34</v>
      </c>
    </row>
    <row r="42" spans="1:14" ht="30" thickBot="1" x14ac:dyDescent="0.3">
      <c r="A42" s="118" t="s">
        <v>37</v>
      </c>
      <c r="B42" s="119">
        <v>0</v>
      </c>
      <c r="C42" s="120">
        <v>3580966.08</v>
      </c>
      <c r="D42" s="120">
        <v>3580966.08</v>
      </c>
      <c r="E42" s="121">
        <f>B42+C42-D42</f>
        <v>0</v>
      </c>
      <c r="F42" s="137"/>
      <c r="G42" s="145"/>
      <c r="H42" s="90"/>
      <c r="J42" s="78"/>
      <c r="M42" s="79"/>
      <c r="N42" s="79"/>
    </row>
    <row r="43" spans="1:14" ht="15.75" thickBot="1" x14ac:dyDescent="0.3">
      <c r="A43" s="122"/>
      <c r="B43" s="108"/>
      <c r="C43" s="109"/>
      <c r="D43" s="109"/>
      <c r="E43" s="109"/>
      <c r="F43" s="137"/>
      <c r="G43" s="145"/>
      <c r="H43" s="90"/>
      <c r="J43" s="78"/>
      <c r="M43" s="79"/>
      <c r="N43" s="79"/>
    </row>
    <row r="44" spans="1:14" ht="15.75" thickBot="1" x14ac:dyDescent="0.3">
      <c r="A44" s="122"/>
      <c r="B44" s="108"/>
      <c r="C44" s="109"/>
      <c r="D44" s="109"/>
      <c r="E44" s="109"/>
      <c r="F44" s="137"/>
      <c r="G44" s="145"/>
      <c r="H44" s="90"/>
      <c r="J44" s="78"/>
      <c r="M44" s="79"/>
      <c r="N44" s="79"/>
    </row>
    <row r="45" spans="1:14" ht="15.75" thickBot="1" x14ac:dyDescent="0.3">
      <c r="A45" s="122"/>
      <c r="B45" s="108"/>
      <c r="C45" s="109"/>
      <c r="D45" s="109"/>
      <c r="E45" s="109"/>
      <c r="F45" s="139"/>
      <c r="G45" s="139"/>
      <c r="H45" s="90"/>
      <c r="J45" s="78"/>
      <c r="M45" s="79"/>
      <c r="N45" s="79"/>
    </row>
    <row r="46" spans="1:14" ht="15.75" thickBot="1" x14ac:dyDescent="0.3">
      <c r="A46" s="122"/>
      <c r="B46" s="108"/>
      <c r="C46" s="109"/>
      <c r="D46" s="109"/>
      <c r="E46" s="109"/>
      <c r="F46" s="139"/>
      <c r="G46" s="139"/>
      <c r="H46" s="90"/>
      <c r="J46" s="78"/>
      <c r="M46" s="79"/>
      <c r="N46" s="79"/>
    </row>
    <row r="47" spans="1:14" ht="15.75" thickBot="1" x14ac:dyDescent="0.3">
      <c r="A47" s="122"/>
      <c r="B47" s="108"/>
      <c r="C47" s="109"/>
      <c r="D47" s="109"/>
      <c r="E47" s="109"/>
      <c r="F47" s="139"/>
      <c r="G47" s="139"/>
      <c r="H47" s="90"/>
      <c r="J47" s="78"/>
      <c r="M47" s="79"/>
      <c r="N47" s="79"/>
    </row>
    <row r="48" spans="1:14" ht="15.75" thickBot="1" x14ac:dyDescent="0.3">
      <c r="A48" s="116" t="s">
        <v>38</v>
      </c>
      <c r="B48" s="117">
        <v>0</v>
      </c>
      <c r="C48" s="109">
        <v>751514.4</v>
      </c>
      <c r="D48" s="109">
        <v>751514.4</v>
      </c>
      <c r="E48" s="121">
        <f>B48+C48-D48</f>
        <v>0</v>
      </c>
      <c r="F48" s="140"/>
      <c r="G48" s="146"/>
      <c r="J48" s="78"/>
      <c r="M48" s="79"/>
      <c r="N48" s="79"/>
    </row>
    <row r="49" spans="1:11" ht="15.75" thickBot="1" x14ac:dyDescent="0.3">
      <c r="A49" s="123"/>
      <c r="B49" s="117"/>
      <c r="C49" s="124"/>
      <c r="D49" s="124"/>
      <c r="E49" s="124"/>
      <c r="F49" s="139"/>
      <c r="G49" s="139"/>
    </row>
    <row r="50" spans="1:11" ht="15.75" thickBot="1" x14ac:dyDescent="0.3">
      <c r="A50" s="77" t="s">
        <v>39</v>
      </c>
      <c r="B50" s="74">
        <v>199153.69</v>
      </c>
      <c r="C50" s="75">
        <v>834180.96</v>
      </c>
      <c r="D50" s="75">
        <v>849998.68</v>
      </c>
      <c r="E50" s="76">
        <f>B50+C50-D50</f>
        <v>183335.96999999986</v>
      </c>
      <c r="F50" s="141"/>
      <c r="G50" s="145"/>
    </row>
    <row r="51" spans="1:11" ht="15.75" thickBot="1" x14ac:dyDescent="0.3">
      <c r="A51" s="70"/>
      <c r="B51" s="71"/>
      <c r="C51" s="72"/>
      <c r="D51" s="72"/>
      <c r="E51" s="73"/>
      <c r="F51" s="142"/>
      <c r="G51" s="144"/>
      <c r="H51" s="90"/>
    </row>
    <row r="52" spans="1:11" ht="34.5" customHeight="1" thickBot="1" x14ac:dyDescent="0.3">
      <c r="A52" s="110" t="s">
        <v>40</v>
      </c>
      <c r="B52" s="111">
        <f>B20+B32+B37+B42+B50+B48</f>
        <v>2101118.8199999998</v>
      </c>
      <c r="C52" s="111">
        <f>C20+C32+C37+C42+C50+C48</f>
        <v>10162384.750000002</v>
      </c>
      <c r="D52" s="111">
        <f>D20+D32+D37+D42+D50+D48</f>
        <v>10386219.08</v>
      </c>
      <c r="E52" s="111">
        <f>E20+E32+E37+E42+E50+E48</f>
        <v>1877284.4899999998</v>
      </c>
      <c r="F52" s="133">
        <f>SUM(F20:F51)</f>
        <v>11032445.35</v>
      </c>
      <c r="G52" s="132"/>
    </row>
    <row r="53" spans="1:11" s="49" customFormat="1" ht="20.25" thickBot="1" x14ac:dyDescent="0.35">
      <c r="A53" s="112"/>
      <c r="B53" s="113"/>
      <c r="C53" s="114"/>
      <c r="D53" s="114"/>
      <c r="E53" s="114"/>
      <c r="F53" s="134"/>
      <c r="G53" s="115"/>
      <c r="H53" s="90"/>
      <c r="J53" s="28"/>
      <c r="K53" s="28"/>
    </row>
    <row r="54" spans="1:11" x14ac:dyDescent="0.25">
      <c r="A54" s="80"/>
      <c r="B54" s="81"/>
      <c r="C54" s="68"/>
      <c r="D54" s="68"/>
      <c r="E54" s="68"/>
      <c r="F54" s="68"/>
      <c r="G54" s="82"/>
      <c r="J54" s="16"/>
      <c r="K54" s="16"/>
    </row>
    <row r="55" spans="1:11" x14ac:dyDescent="0.25">
      <c r="H55" s="80"/>
    </row>
    <row r="95" spans="3:5" x14ac:dyDescent="0.25">
      <c r="C95" s="85"/>
      <c r="D95" s="86"/>
      <c r="E95" s="86"/>
    </row>
  </sheetData>
  <mergeCells count="3">
    <mergeCell ref="A20:A24"/>
    <mergeCell ref="A32:A36"/>
    <mergeCell ref="A1:E1"/>
  </mergeCells>
  <printOptions gridLines="1"/>
  <pageMargins left="0.11811023622047245" right="0.11811023622047245" top="0.27559055118110237" bottom="0.19685039370078741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view="pageLayout" zoomScaleNormal="100" workbookViewId="0">
      <selection activeCell="B20" sqref="B20"/>
    </sheetView>
  </sheetViews>
  <sheetFormatPr defaultRowHeight="15" x14ac:dyDescent="0.25"/>
  <cols>
    <col min="1" max="1" width="5.85546875" style="100" customWidth="1"/>
    <col min="2" max="2" width="59.85546875" style="100" customWidth="1"/>
    <col min="3" max="3" width="13.42578125" style="100" bestFit="1" customWidth="1"/>
    <col min="4" max="16384" width="9.140625" style="100"/>
  </cols>
  <sheetData>
    <row r="1" spans="1:3" s="104" customFormat="1" ht="18.75" x14ac:dyDescent="0.3">
      <c r="A1" s="104" t="s">
        <v>50</v>
      </c>
    </row>
    <row r="2" spans="1:3" ht="27" x14ac:dyDescent="0.35">
      <c r="A2" s="100" t="s">
        <v>63</v>
      </c>
      <c r="B2" s="129"/>
      <c r="C2" s="105"/>
    </row>
    <row r="3" spans="1:3" ht="26.25" customHeight="1" x14ac:dyDescent="0.25">
      <c r="A3" s="101" t="s">
        <v>41</v>
      </c>
      <c r="B3" s="101" t="s">
        <v>56</v>
      </c>
      <c r="C3" s="103"/>
    </row>
    <row r="4" spans="1:3" x14ac:dyDescent="0.25">
      <c r="A4" s="101">
        <v>1</v>
      </c>
      <c r="B4" s="102" t="s">
        <v>55</v>
      </c>
      <c r="C4" s="152"/>
    </row>
    <row r="5" spans="1:3" x14ac:dyDescent="0.25">
      <c r="A5" s="101">
        <v>2</v>
      </c>
      <c r="B5" s="102" t="s">
        <v>51</v>
      </c>
      <c r="C5" s="152"/>
    </row>
    <row r="6" spans="1:3" x14ac:dyDescent="0.25">
      <c r="A6" s="101">
        <v>3</v>
      </c>
      <c r="B6" s="102" t="s">
        <v>52</v>
      </c>
      <c r="C6" s="152"/>
    </row>
    <row r="7" spans="1:3" x14ac:dyDescent="0.25">
      <c r="A7" s="101">
        <v>4</v>
      </c>
      <c r="B7" s="102" t="s">
        <v>53</v>
      </c>
      <c r="C7" s="152"/>
    </row>
    <row r="8" spans="1:3" x14ac:dyDescent="0.25">
      <c r="A8" s="101">
        <v>5</v>
      </c>
      <c r="B8" s="102" t="s">
        <v>57</v>
      </c>
      <c r="C8" s="152"/>
    </row>
    <row r="9" spans="1:3" x14ac:dyDescent="0.25">
      <c r="A9" s="101">
        <v>6</v>
      </c>
      <c r="B9" s="102" t="s">
        <v>58</v>
      </c>
      <c r="C9" s="152"/>
    </row>
    <row r="10" spans="1:3" x14ac:dyDescent="0.25">
      <c r="A10" s="101">
        <v>7</v>
      </c>
      <c r="B10" s="102" t="s">
        <v>59</v>
      </c>
      <c r="C10" s="152"/>
    </row>
    <row r="11" spans="1:3" x14ac:dyDescent="0.25">
      <c r="A11" s="101">
        <v>8</v>
      </c>
      <c r="B11" s="102" t="s">
        <v>54</v>
      </c>
      <c r="C11" s="152"/>
    </row>
    <row r="12" spans="1:3" x14ac:dyDescent="0.25">
      <c r="A12" s="101">
        <v>9</v>
      </c>
      <c r="B12" s="102" t="s">
        <v>60</v>
      </c>
      <c r="C12" s="152"/>
    </row>
    <row r="13" spans="1:3" x14ac:dyDescent="0.25">
      <c r="A13" s="101">
        <v>10</v>
      </c>
      <c r="B13" s="102" t="s">
        <v>61</v>
      </c>
      <c r="C13" s="152"/>
    </row>
    <row r="14" spans="1:3" x14ac:dyDescent="0.25">
      <c r="A14" s="101">
        <v>11</v>
      </c>
      <c r="B14" s="102" t="s">
        <v>62</v>
      </c>
      <c r="C14" s="152"/>
    </row>
    <row r="15" spans="1:3" x14ac:dyDescent="0.25">
      <c r="C15" s="152"/>
    </row>
  </sheetData>
  <pageMargins left="0.7" right="0.7" top="0.29166666666666669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МКД</vt:lpstr>
      <vt:lpstr>ТР 2019г</vt:lpstr>
      <vt:lpstr>МКД!Область_печати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Svetlana</cp:lastModifiedBy>
  <cp:revision/>
  <cp:lastPrinted>2020-08-24T11:42:26Z</cp:lastPrinted>
  <dcterms:created xsi:type="dcterms:W3CDTF">2020-02-13T12:53:48Z</dcterms:created>
  <dcterms:modified xsi:type="dcterms:W3CDTF">2020-08-25T13:52:59Z</dcterms:modified>
  <cp:category/>
  <cp:contentStatus/>
</cp:coreProperties>
</file>